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<sst xmlns="http://schemas.openxmlformats.org/spreadsheetml/2006/main" count="162" uniqueCount="89">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</sst>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40334236</v>
      </c>
      <c r="E10" s="14">
        <f t="shared" si="0"/>
        <v>595155.41</v>
      </c>
      <c r="F10" s="14">
        <f t="shared" si="0"/>
        <v>40929391.41</v>
      </c>
      <c r="G10" s="14">
        <f t="shared" si="0"/>
        <v>7856633.26</v>
      </c>
      <c r="H10" s="14">
        <f t="shared" si="0"/>
        <v>7373854.840000001</v>
      </c>
      <c r="I10" s="14">
        <f t="shared" si="0"/>
        <v>33072758.15</v>
      </c>
    </row>
    <row r="11" spans="2:9" ht="12.75">
      <c r="B11" s="3" t="s">
        <v>12</v>
      </c>
      <c r="C11" s="9"/>
      <c r="D11" s="15">
        <f aca="true" t="shared" si="1" ref="D11:I11">SUM(D12:D18)</f>
        <v>28359047</v>
      </c>
      <c r="E11" s="15">
        <f t="shared" si="1"/>
        <v>1033961.6</v>
      </c>
      <c r="F11" s="15">
        <f t="shared" si="1"/>
        <v>29393008.6</v>
      </c>
      <c r="G11" s="15">
        <f t="shared" si="1"/>
        <v>5998703.880000001</v>
      </c>
      <c r="H11" s="15">
        <f t="shared" si="1"/>
        <v>5998703.880000001</v>
      </c>
      <c r="I11" s="15">
        <f t="shared" si="1"/>
        <v>23394304.72</v>
      </c>
    </row>
    <row r="12" spans="2:9" ht="12.75">
      <c r="B12" s="13" t="s">
        <v>13</v>
      </c>
      <c r="C12" s="11"/>
      <c r="D12" s="15">
        <v>18245786</v>
      </c>
      <c r="E12" s="16">
        <v>307231</v>
      </c>
      <c r="F12" s="16">
        <f>D12+E12</f>
        <v>18553017</v>
      </c>
      <c r="G12" s="16">
        <v>4604268.86</v>
      </c>
      <c r="H12" s="16">
        <v>4604268.86</v>
      </c>
      <c r="I12" s="16">
        <f>F12-G12</f>
        <v>13948748.14</v>
      </c>
    </row>
    <row r="13" spans="2:9" ht="12.75">
      <c r="B13" s="13" t="s">
        <v>14</v>
      </c>
      <c r="C13" s="11"/>
      <c r="D13" s="15">
        <v>0</v>
      </c>
      <c r="E13" s="16">
        <v>143031.6</v>
      </c>
      <c r="F13" s="16">
        <f aca="true" t="shared" si="2" ref="F13:F18">D13+E13</f>
        <v>143031.6</v>
      </c>
      <c r="G13" s="16">
        <v>143031.6</v>
      </c>
      <c r="H13" s="16">
        <v>143031.6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5083178</v>
      </c>
      <c r="E14" s="16">
        <v>53646.4</v>
      </c>
      <c r="F14" s="16">
        <f t="shared" si="2"/>
        <v>5136824.4</v>
      </c>
      <c r="G14" s="16">
        <v>5405.4</v>
      </c>
      <c r="H14" s="16">
        <v>5405.4</v>
      </c>
      <c r="I14" s="16">
        <f t="shared" si="3"/>
        <v>5131419</v>
      </c>
    </row>
    <row r="15" spans="2:9" ht="12.75">
      <c r="B15" s="13" t="s">
        <v>16</v>
      </c>
      <c r="C15" s="11"/>
      <c r="D15" s="15">
        <v>3368524</v>
      </c>
      <c r="E15" s="16">
        <v>273151.6</v>
      </c>
      <c r="F15" s="16">
        <f t="shared" si="2"/>
        <v>3641675.6</v>
      </c>
      <c r="G15" s="16">
        <v>847427.99</v>
      </c>
      <c r="H15" s="16">
        <v>847427.99</v>
      </c>
      <c r="I15" s="16">
        <f t="shared" si="3"/>
        <v>2794247.6100000003</v>
      </c>
    </row>
    <row r="16" spans="2:9" ht="12.75">
      <c r="B16" s="13" t="s">
        <v>17</v>
      </c>
      <c r="C16" s="11"/>
      <c r="D16" s="15">
        <v>1661559</v>
      </c>
      <c r="E16" s="16">
        <v>256901</v>
      </c>
      <c r="F16" s="16">
        <f t="shared" si="2"/>
        <v>1918460</v>
      </c>
      <c r="G16" s="16">
        <v>398570.03</v>
      </c>
      <c r="H16" s="16">
        <v>398570.03</v>
      </c>
      <c r="I16" s="16">
        <f t="shared" si="3"/>
        <v>1519889.97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1256903</v>
      </c>
      <c r="E19" s="15">
        <f t="shared" si="4"/>
        <v>628579</v>
      </c>
      <c r="F19" s="15">
        <f t="shared" si="4"/>
        <v>1885482</v>
      </c>
      <c r="G19" s="15">
        <f t="shared" si="4"/>
        <v>953425.19</v>
      </c>
      <c r="H19" s="15">
        <f t="shared" si="4"/>
        <v>902497.08</v>
      </c>
      <c r="I19" s="15">
        <f t="shared" si="4"/>
        <v>932056.81</v>
      </c>
    </row>
    <row r="20" spans="2:9" ht="12.75">
      <c r="B20" s="13" t="s">
        <v>21</v>
      </c>
      <c r="C20" s="11"/>
      <c r="D20" s="15">
        <v>348767</v>
      </c>
      <c r="E20" s="16">
        <v>807465.7</v>
      </c>
      <c r="F20" s="15">
        <f aca="true" t="shared" si="5" ref="F20:F28">D20+E20</f>
        <v>1156232.7</v>
      </c>
      <c r="G20" s="16">
        <v>888637.22</v>
      </c>
      <c r="H20" s="16">
        <v>862145.7</v>
      </c>
      <c r="I20" s="16">
        <f>F20-G20</f>
        <v>267595.48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4500</v>
      </c>
      <c r="E22" s="16">
        <v>-1042</v>
      </c>
      <c r="F22" s="15">
        <f t="shared" si="5"/>
        <v>3458</v>
      </c>
      <c r="G22" s="16">
        <v>0</v>
      </c>
      <c r="H22" s="16">
        <v>0</v>
      </c>
      <c r="I22" s="16">
        <f t="shared" si="6"/>
        <v>3458</v>
      </c>
    </row>
    <row r="23" spans="2:9" ht="12.75">
      <c r="B23" s="13" t="s">
        <v>24</v>
      </c>
      <c r="C23" s="11"/>
      <c r="D23" s="15">
        <v>202197</v>
      </c>
      <c r="E23" s="16">
        <v>-18559.7</v>
      </c>
      <c r="F23" s="15">
        <f t="shared" si="5"/>
        <v>183637.3</v>
      </c>
      <c r="G23" s="16">
        <v>8454.5</v>
      </c>
      <c r="H23" s="16">
        <v>4254.5</v>
      </c>
      <c r="I23" s="16">
        <f t="shared" si="6"/>
        <v>175182.8</v>
      </c>
    </row>
    <row r="24" spans="2:9" ht="12.75">
      <c r="B24" s="13" t="s">
        <v>25</v>
      </c>
      <c r="C24" s="11"/>
      <c r="D24" s="15">
        <v>45625</v>
      </c>
      <c r="E24" s="16">
        <v>0</v>
      </c>
      <c r="F24" s="15">
        <f t="shared" si="5"/>
        <v>45625</v>
      </c>
      <c r="G24" s="16">
        <v>420.5</v>
      </c>
      <c r="H24" s="16">
        <v>420.5</v>
      </c>
      <c r="I24" s="16">
        <f t="shared" si="6"/>
        <v>45204.5</v>
      </c>
    </row>
    <row r="25" spans="2:9" ht="12.75">
      <c r="B25" s="13" t="s">
        <v>26</v>
      </c>
      <c r="C25" s="11"/>
      <c r="D25" s="15">
        <v>473000</v>
      </c>
      <c r="E25" s="16">
        <v>-126854.63</v>
      </c>
      <c r="F25" s="15">
        <f t="shared" si="5"/>
        <v>346145.37</v>
      </c>
      <c r="G25" s="16">
        <v>42457.86</v>
      </c>
      <c r="H25" s="16">
        <v>34056.75</v>
      </c>
      <c r="I25" s="16">
        <f t="shared" si="6"/>
        <v>303687.51</v>
      </c>
    </row>
    <row r="26" spans="2:9" ht="12.75">
      <c r="B26" s="13" t="s">
        <v>27</v>
      </c>
      <c r="C26" s="11"/>
      <c r="D26" s="15">
        <v>73250</v>
      </c>
      <c r="E26" s="16">
        <v>-21250</v>
      </c>
      <c r="F26" s="15">
        <f t="shared" si="5"/>
        <v>52000</v>
      </c>
      <c r="G26" s="16">
        <v>0</v>
      </c>
      <c r="H26" s="16">
        <v>0</v>
      </c>
      <c r="I26" s="16">
        <f t="shared" si="6"/>
        <v>52000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109564</v>
      </c>
      <c r="E28" s="16">
        <v>-11180.37</v>
      </c>
      <c r="F28" s="15">
        <f t="shared" si="5"/>
        <v>98383.63</v>
      </c>
      <c r="G28" s="16">
        <v>13455.11</v>
      </c>
      <c r="H28" s="16">
        <v>1619.63</v>
      </c>
      <c r="I28" s="16">
        <f t="shared" si="6"/>
        <v>84928.52</v>
      </c>
    </row>
    <row r="29" spans="2:9" ht="12.75">
      <c r="B29" s="3" t="s">
        <v>30</v>
      </c>
      <c r="C29" s="9"/>
      <c r="D29" s="15">
        <f aca="true" t="shared" si="7" ref="D29:I29">SUM(D30:D38)</f>
        <v>5341414</v>
      </c>
      <c r="E29" s="15">
        <f t="shared" si="7"/>
        <v>-206761.6</v>
      </c>
      <c r="F29" s="15">
        <f t="shared" si="7"/>
        <v>5134652.4</v>
      </c>
      <c r="G29" s="15">
        <f t="shared" si="7"/>
        <v>904504.19</v>
      </c>
      <c r="H29" s="15">
        <f t="shared" si="7"/>
        <v>472653.88</v>
      </c>
      <c r="I29" s="15">
        <f t="shared" si="7"/>
        <v>4230148.210000001</v>
      </c>
    </row>
    <row r="30" spans="2:9" ht="12.75">
      <c r="B30" s="13" t="s">
        <v>31</v>
      </c>
      <c r="C30" s="11"/>
      <c r="D30" s="15">
        <v>887400</v>
      </c>
      <c r="E30" s="16">
        <v>-250</v>
      </c>
      <c r="F30" s="15">
        <f aca="true" t="shared" si="8" ref="F30:F38">D30+E30</f>
        <v>887150</v>
      </c>
      <c r="G30" s="16">
        <v>207634.92</v>
      </c>
      <c r="H30" s="16">
        <v>207634.92</v>
      </c>
      <c r="I30" s="16">
        <f t="shared" si="6"/>
        <v>679515.08</v>
      </c>
    </row>
    <row r="31" spans="2:9" ht="12.75">
      <c r="B31" s="13" t="s">
        <v>32</v>
      </c>
      <c r="C31" s="11"/>
      <c r="D31" s="15">
        <v>263200</v>
      </c>
      <c r="E31" s="16">
        <v>-88143.37</v>
      </c>
      <c r="F31" s="15">
        <f t="shared" si="8"/>
        <v>175056.63</v>
      </c>
      <c r="G31" s="16">
        <v>6500</v>
      </c>
      <c r="H31" s="16">
        <v>6500</v>
      </c>
      <c r="I31" s="16">
        <f t="shared" si="6"/>
        <v>168556.63</v>
      </c>
    </row>
    <row r="32" spans="2:9" ht="12.75">
      <c r="B32" s="13" t="s">
        <v>33</v>
      </c>
      <c r="C32" s="11"/>
      <c r="D32" s="15">
        <v>1029398</v>
      </c>
      <c r="E32" s="16">
        <v>-81157.69</v>
      </c>
      <c r="F32" s="15">
        <f t="shared" si="8"/>
        <v>948240.31</v>
      </c>
      <c r="G32" s="16">
        <v>149308.6</v>
      </c>
      <c r="H32" s="16">
        <v>0</v>
      </c>
      <c r="I32" s="16">
        <f t="shared" si="6"/>
        <v>798931.7100000001</v>
      </c>
    </row>
    <row r="33" spans="2:9" ht="12.75">
      <c r="B33" s="13" t="s">
        <v>34</v>
      </c>
      <c r="C33" s="11"/>
      <c r="D33" s="15">
        <v>195000</v>
      </c>
      <c r="E33" s="16">
        <v>-17893.43</v>
      </c>
      <c r="F33" s="15">
        <f t="shared" si="8"/>
        <v>177106.57</v>
      </c>
      <c r="G33" s="16">
        <v>177106.47</v>
      </c>
      <c r="H33" s="16">
        <v>2124.54</v>
      </c>
      <c r="I33" s="16">
        <f t="shared" si="6"/>
        <v>0.10000000000582077</v>
      </c>
    </row>
    <row r="34" spans="2:9" ht="12.75">
      <c r="B34" s="13" t="s">
        <v>35</v>
      </c>
      <c r="C34" s="11"/>
      <c r="D34" s="15">
        <v>399000</v>
      </c>
      <c r="E34" s="16">
        <v>-12583.17</v>
      </c>
      <c r="F34" s="15">
        <f t="shared" si="8"/>
        <v>386416.83</v>
      </c>
      <c r="G34" s="16">
        <v>7658.69</v>
      </c>
      <c r="H34" s="16">
        <v>2972.92</v>
      </c>
      <c r="I34" s="16">
        <f t="shared" si="6"/>
        <v>378758.14</v>
      </c>
    </row>
    <row r="35" spans="2:9" ht="12.75">
      <c r="B35" s="13" t="s">
        <v>36</v>
      </c>
      <c r="C35" s="11"/>
      <c r="D35" s="15">
        <v>242500</v>
      </c>
      <c r="E35" s="16">
        <v>3576.69</v>
      </c>
      <c r="F35" s="15">
        <f t="shared" si="8"/>
        <v>246076.69</v>
      </c>
      <c r="G35" s="16">
        <v>11376.69</v>
      </c>
      <c r="H35" s="16">
        <v>11376.69</v>
      </c>
      <c r="I35" s="16">
        <f t="shared" si="6"/>
        <v>234700</v>
      </c>
    </row>
    <row r="36" spans="2:9" ht="12.75">
      <c r="B36" s="13" t="s">
        <v>37</v>
      </c>
      <c r="C36" s="11"/>
      <c r="D36" s="15">
        <v>34689</v>
      </c>
      <c r="E36" s="16">
        <v>-16507.5</v>
      </c>
      <c r="F36" s="15">
        <f t="shared" si="8"/>
        <v>18181.5</v>
      </c>
      <c r="G36" s="16">
        <v>1381.01</v>
      </c>
      <c r="H36" s="16">
        <v>1132.51</v>
      </c>
      <c r="I36" s="16">
        <f t="shared" si="6"/>
        <v>16800.49</v>
      </c>
    </row>
    <row r="37" spans="2:9" ht="12.75">
      <c r="B37" s="13" t="s">
        <v>38</v>
      </c>
      <c r="C37" s="11"/>
      <c r="D37" s="15">
        <v>33750</v>
      </c>
      <c r="E37" s="16">
        <v>-13520</v>
      </c>
      <c r="F37" s="15">
        <f t="shared" si="8"/>
        <v>20230</v>
      </c>
      <c r="G37" s="16">
        <v>697.8</v>
      </c>
      <c r="H37" s="16">
        <v>697.8</v>
      </c>
      <c r="I37" s="16">
        <f t="shared" si="6"/>
        <v>19532.2</v>
      </c>
    </row>
    <row r="38" spans="2:9" ht="12.75">
      <c r="B38" s="13" t="s">
        <v>39</v>
      </c>
      <c r="C38" s="11"/>
      <c r="D38" s="15">
        <v>2256477</v>
      </c>
      <c r="E38" s="16">
        <v>19716.87</v>
      </c>
      <c r="F38" s="15">
        <f t="shared" si="8"/>
        <v>2276193.87</v>
      </c>
      <c r="G38" s="16">
        <v>342840.01</v>
      </c>
      <c r="H38" s="16">
        <v>240214.5</v>
      </c>
      <c r="I38" s="16">
        <f t="shared" si="6"/>
        <v>1933353.86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5376872</v>
      </c>
      <c r="E63" s="15">
        <f>SUM(E64:E71)</f>
        <v>-860623.59</v>
      </c>
      <c r="F63" s="15">
        <f>F64+F65+F66+F67+F68+F70+F71</f>
        <v>4516248.41</v>
      </c>
      <c r="G63" s="15">
        <f>SUM(G64:G71)</f>
        <v>0</v>
      </c>
      <c r="H63" s="15">
        <f>SUM(H64:H71)</f>
        <v>0</v>
      </c>
      <c r="I63" s="16">
        <f t="shared" si="6"/>
        <v>4516248.41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5376872</v>
      </c>
      <c r="E71" s="16">
        <v>-860623.59</v>
      </c>
      <c r="F71" s="15">
        <f t="shared" si="10"/>
        <v>4516248.41</v>
      </c>
      <c r="G71" s="16">
        <v>0</v>
      </c>
      <c r="H71" s="16">
        <v>0</v>
      </c>
      <c r="I71" s="16">
        <f t="shared" si="6"/>
        <v>4516248.41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29904396</v>
      </c>
      <c r="E85" s="21">
        <f>E86+E104+E94+E114+E124+E134+E138+E147+E151</f>
        <v>871237.5</v>
      </c>
      <c r="F85" s="21">
        <f t="shared" si="12"/>
        <v>30775633.5</v>
      </c>
      <c r="G85" s="21">
        <f>G86+G104+G94+G114+G124+G134+G138+G147+G151</f>
        <v>6447208.450000001</v>
      </c>
      <c r="H85" s="21">
        <f>H86+H104+H94+H114+H124+H134+H138+H147+H151</f>
        <v>6142701.120000001</v>
      </c>
      <c r="I85" s="21">
        <f t="shared" si="12"/>
        <v>24328425.049999997</v>
      </c>
    </row>
    <row r="86" spans="2:9" ht="12.75">
      <c r="B86" s="3" t="s">
        <v>12</v>
      </c>
      <c r="C86" s="9"/>
      <c r="D86" s="15">
        <f>SUM(D87:D93)</f>
        <v>26331748</v>
      </c>
      <c r="E86" s="15">
        <f>SUM(E87:E93)</f>
        <v>890930</v>
      </c>
      <c r="F86" s="15">
        <f>SUM(F87:F93)</f>
        <v>27222678</v>
      </c>
      <c r="G86" s="15">
        <f>SUM(G87:G93)</f>
        <v>5855672.240000001</v>
      </c>
      <c r="H86" s="15">
        <f>SUM(H87:H93)</f>
        <v>5855672.240000001</v>
      </c>
      <c r="I86" s="16">
        <f aca="true" t="shared" si="13" ref="I86:I149">F86-G86</f>
        <v>21367005.759999998</v>
      </c>
    </row>
    <row r="87" spans="2:9" ht="12.75">
      <c r="B87" s="13" t="s">
        <v>13</v>
      </c>
      <c r="C87" s="11"/>
      <c r="D87" s="15">
        <v>18245786</v>
      </c>
      <c r="E87" s="16">
        <v>307231</v>
      </c>
      <c r="F87" s="15">
        <f aca="true" t="shared" si="14" ref="F87:F103">D87+E87</f>
        <v>18553017</v>
      </c>
      <c r="G87" s="16">
        <v>4604268.86</v>
      </c>
      <c r="H87" s="16">
        <v>4604268.86</v>
      </c>
      <c r="I87" s="16">
        <f t="shared" si="13"/>
        <v>13948748.14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3055879</v>
      </c>
      <c r="E89" s="16">
        <v>53646.4</v>
      </c>
      <c r="F89" s="15">
        <f t="shared" si="14"/>
        <v>3109525.4</v>
      </c>
      <c r="G89" s="16">
        <v>5405.4</v>
      </c>
      <c r="H89" s="16">
        <v>5405.4</v>
      </c>
      <c r="I89" s="16">
        <f t="shared" si="13"/>
        <v>3104120</v>
      </c>
    </row>
    <row r="90" spans="2:9" ht="12.75">
      <c r="B90" s="13" t="s">
        <v>16</v>
      </c>
      <c r="C90" s="11"/>
      <c r="D90" s="15">
        <v>3368524</v>
      </c>
      <c r="E90" s="16">
        <v>273151.6</v>
      </c>
      <c r="F90" s="15">
        <f t="shared" si="14"/>
        <v>3641675.6</v>
      </c>
      <c r="G90" s="16">
        <v>847427.95</v>
      </c>
      <c r="H90" s="16">
        <v>847427.95</v>
      </c>
      <c r="I90" s="16">
        <f t="shared" si="13"/>
        <v>2794247.6500000004</v>
      </c>
    </row>
    <row r="91" spans="2:9" ht="12.75">
      <c r="B91" s="13" t="s">
        <v>17</v>
      </c>
      <c r="C91" s="11"/>
      <c r="D91" s="15">
        <v>1661559</v>
      </c>
      <c r="E91" s="16">
        <v>256901</v>
      </c>
      <c r="F91" s="15">
        <f t="shared" si="14"/>
        <v>1918460</v>
      </c>
      <c r="G91" s="16">
        <v>398570.03</v>
      </c>
      <c r="H91" s="16">
        <v>398570.03</v>
      </c>
      <c r="I91" s="16">
        <f t="shared" si="13"/>
        <v>1519889.97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1016857</v>
      </c>
      <c r="E94" s="15">
        <f>SUM(E95:E103)</f>
        <v>-17039</v>
      </c>
      <c r="F94" s="15">
        <f>SUM(F95:F103)</f>
        <v>999818</v>
      </c>
      <c r="G94" s="15">
        <f>SUM(G95:G103)</f>
        <v>91574.18000000001</v>
      </c>
      <c r="H94" s="15">
        <f>SUM(H95:H103)</f>
        <v>40646.02999999999</v>
      </c>
      <c r="I94" s="16">
        <f t="shared" si="13"/>
        <v>908243.82</v>
      </c>
    </row>
    <row r="95" spans="2:9" ht="12.75">
      <c r="B95" s="13" t="s">
        <v>21</v>
      </c>
      <c r="C95" s="11"/>
      <c r="D95" s="15">
        <v>301767</v>
      </c>
      <c r="E95" s="16">
        <v>-16705.3</v>
      </c>
      <c r="F95" s="15">
        <f t="shared" si="14"/>
        <v>285061.7</v>
      </c>
      <c r="G95" s="16">
        <v>26786.22</v>
      </c>
      <c r="H95" s="16">
        <v>294.7</v>
      </c>
      <c r="I95" s="16">
        <f t="shared" si="13"/>
        <v>258275.48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4500</v>
      </c>
      <c r="E97" s="16">
        <v>-1042</v>
      </c>
      <c r="F97" s="15">
        <f t="shared" si="14"/>
        <v>3458</v>
      </c>
      <c r="G97" s="16">
        <v>0</v>
      </c>
      <c r="H97" s="16">
        <v>0</v>
      </c>
      <c r="I97" s="16">
        <f t="shared" si="13"/>
        <v>3458</v>
      </c>
    </row>
    <row r="98" spans="2:9" ht="12.75">
      <c r="B98" s="13" t="s">
        <v>24</v>
      </c>
      <c r="C98" s="11"/>
      <c r="D98" s="15">
        <v>187704</v>
      </c>
      <c r="E98" s="16">
        <v>-18559.7</v>
      </c>
      <c r="F98" s="15">
        <f t="shared" si="14"/>
        <v>169144.3</v>
      </c>
      <c r="G98" s="16">
        <v>8454.5</v>
      </c>
      <c r="H98" s="16">
        <v>4254.5</v>
      </c>
      <c r="I98" s="16">
        <f t="shared" si="13"/>
        <v>160689.8</v>
      </c>
    </row>
    <row r="99" spans="2:9" ht="12.75">
      <c r="B99" s="13" t="s">
        <v>25</v>
      </c>
      <c r="C99" s="11"/>
      <c r="D99" s="15">
        <v>45625</v>
      </c>
      <c r="E99" s="16">
        <v>0</v>
      </c>
      <c r="F99" s="15">
        <f t="shared" si="14"/>
        <v>45625</v>
      </c>
      <c r="G99" s="16">
        <v>420.5</v>
      </c>
      <c r="H99" s="16">
        <v>420.5</v>
      </c>
      <c r="I99" s="16">
        <f t="shared" si="13"/>
        <v>45204.5</v>
      </c>
    </row>
    <row r="100" spans="2:9" ht="12.75">
      <c r="B100" s="13" t="s">
        <v>26</v>
      </c>
      <c r="C100" s="11"/>
      <c r="D100" s="15">
        <v>294447</v>
      </c>
      <c r="E100" s="16">
        <v>51698.37</v>
      </c>
      <c r="F100" s="15">
        <f t="shared" si="14"/>
        <v>346145.37</v>
      </c>
      <c r="G100" s="16">
        <v>42457.85</v>
      </c>
      <c r="H100" s="16">
        <v>34056.7</v>
      </c>
      <c r="I100" s="16">
        <f t="shared" si="13"/>
        <v>303687.52</v>
      </c>
    </row>
    <row r="101" spans="2:9" ht="12.75">
      <c r="B101" s="13" t="s">
        <v>27</v>
      </c>
      <c r="C101" s="11"/>
      <c r="D101" s="15">
        <v>73250</v>
      </c>
      <c r="E101" s="16">
        <v>-21250</v>
      </c>
      <c r="F101" s="15">
        <f t="shared" si="14"/>
        <v>52000</v>
      </c>
      <c r="G101" s="16">
        <v>0</v>
      </c>
      <c r="H101" s="16">
        <v>0</v>
      </c>
      <c r="I101" s="16">
        <f t="shared" si="13"/>
        <v>52000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109564</v>
      </c>
      <c r="E103" s="16">
        <v>-11180.37</v>
      </c>
      <c r="F103" s="15">
        <f t="shared" si="14"/>
        <v>98383.63</v>
      </c>
      <c r="G103" s="16">
        <v>13455.11</v>
      </c>
      <c r="H103" s="16">
        <v>1619.63</v>
      </c>
      <c r="I103" s="16">
        <f t="shared" si="13"/>
        <v>84928.52</v>
      </c>
    </row>
    <row r="104" spans="2:9" ht="12.75">
      <c r="B104" s="3" t="s">
        <v>30</v>
      </c>
      <c r="C104" s="9"/>
      <c r="D104" s="15">
        <f>SUM(D105:D113)</f>
        <v>2555791</v>
      </c>
      <c r="E104" s="15">
        <f>SUM(E105:E113)</f>
        <v>-55823.65000000001</v>
      </c>
      <c r="F104" s="15">
        <f>SUM(F105:F113)</f>
        <v>2499967.35</v>
      </c>
      <c r="G104" s="15">
        <f>SUM(G105:G113)</f>
        <v>499962.03</v>
      </c>
      <c r="H104" s="15">
        <f>SUM(H105:H113)</f>
        <v>246382.85</v>
      </c>
      <c r="I104" s="16">
        <f t="shared" si="13"/>
        <v>2000005.32</v>
      </c>
    </row>
    <row r="105" spans="2:9" ht="12.75">
      <c r="B105" s="13" t="s">
        <v>31</v>
      </c>
      <c r="C105" s="11"/>
      <c r="D105" s="15">
        <v>887400</v>
      </c>
      <c r="E105" s="16">
        <v>-250</v>
      </c>
      <c r="F105" s="16">
        <f>D105+E105</f>
        <v>887150</v>
      </c>
      <c r="G105" s="16">
        <v>207634.91</v>
      </c>
      <c r="H105" s="16">
        <v>207634.91</v>
      </c>
      <c r="I105" s="16">
        <f t="shared" si="13"/>
        <v>679515.09</v>
      </c>
    </row>
    <row r="106" spans="2:9" ht="12.75">
      <c r="B106" s="13" t="s">
        <v>32</v>
      </c>
      <c r="C106" s="11"/>
      <c r="D106" s="15">
        <v>236200</v>
      </c>
      <c r="E106" s="16">
        <v>-68143.36</v>
      </c>
      <c r="F106" s="16">
        <f aca="true" t="shared" si="15" ref="F106:F113">D106+E106</f>
        <v>168056.64</v>
      </c>
      <c r="G106" s="16">
        <v>6500</v>
      </c>
      <c r="H106" s="16">
        <v>6500</v>
      </c>
      <c r="I106" s="16">
        <f t="shared" si="13"/>
        <v>161556.64</v>
      </c>
    </row>
    <row r="107" spans="2:9" ht="12.75">
      <c r="B107" s="13" t="s">
        <v>33</v>
      </c>
      <c r="C107" s="11"/>
      <c r="D107" s="15">
        <v>784398</v>
      </c>
      <c r="E107" s="16">
        <v>2922.31</v>
      </c>
      <c r="F107" s="16">
        <f t="shared" si="15"/>
        <v>787320.31</v>
      </c>
      <c r="G107" s="16">
        <v>110619.16</v>
      </c>
      <c r="H107" s="16">
        <v>0</v>
      </c>
      <c r="I107" s="16">
        <f t="shared" si="13"/>
        <v>676701.15</v>
      </c>
    </row>
    <row r="108" spans="2:9" ht="12.75">
      <c r="B108" s="13" t="s">
        <v>34</v>
      </c>
      <c r="C108" s="11"/>
      <c r="D108" s="15">
        <v>130000</v>
      </c>
      <c r="E108" s="16">
        <v>-375.46</v>
      </c>
      <c r="F108" s="16">
        <f t="shared" si="15"/>
        <v>129624.54</v>
      </c>
      <c r="G108" s="16">
        <v>129624.44</v>
      </c>
      <c r="H108" s="16">
        <v>2124.54</v>
      </c>
      <c r="I108" s="16">
        <f t="shared" si="13"/>
        <v>0.09999999999126885</v>
      </c>
    </row>
    <row r="109" spans="2:9" ht="12.75">
      <c r="B109" s="13" t="s">
        <v>35</v>
      </c>
      <c r="C109" s="11"/>
      <c r="D109" s="15">
        <v>230000</v>
      </c>
      <c r="E109" s="16">
        <v>-3676.83</v>
      </c>
      <c r="F109" s="16">
        <f t="shared" si="15"/>
        <v>226323.17</v>
      </c>
      <c r="G109" s="16">
        <v>16565.03</v>
      </c>
      <c r="H109" s="16">
        <v>2972.91</v>
      </c>
      <c r="I109" s="16">
        <f t="shared" si="13"/>
        <v>209758.14</v>
      </c>
    </row>
    <row r="110" spans="2:9" ht="12.75">
      <c r="B110" s="13" t="s">
        <v>36</v>
      </c>
      <c r="C110" s="11"/>
      <c r="D110" s="15">
        <v>52500</v>
      </c>
      <c r="E110" s="16">
        <v>43576.69</v>
      </c>
      <c r="F110" s="16">
        <f t="shared" si="15"/>
        <v>96076.69</v>
      </c>
      <c r="G110" s="16">
        <v>11376.69</v>
      </c>
      <c r="H110" s="16">
        <v>11376.69</v>
      </c>
      <c r="I110" s="16">
        <f t="shared" si="13"/>
        <v>84700</v>
      </c>
    </row>
    <row r="111" spans="2:9" ht="12.75">
      <c r="B111" s="13" t="s">
        <v>37</v>
      </c>
      <c r="C111" s="11"/>
      <c r="D111" s="15">
        <v>34689</v>
      </c>
      <c r="E111" s="16">
        <v>-16507.5</v>
      </c>
      <c r="F111" s="16">
        <f t="shared" si="15"/>
        <v>18181.5</v>
      </c>
      <c r="G111" s="16">
        <v>1381</v>
      </c>
      <c r="H111" s="16">
        <v>1132.5</v>
      </c>
      <c r="I111" s="16">
        <f t="shared" si="13"/>
        <v>16800.5</v>
      </c>
    </row>
    <row r="112" spans="2:9" ht="12.75">
      <c r="B112" s="13" t="s">
        <v>38</v>
      </c>
      <c r="C112" s="11"/>
      <c r="D112" s="15">
        <v>33750</v>
      </c>
      <c r="E112" s="16">
        <v>-13520</v>
      </c>
      <c r="F112" s="16">
        <f t="shared" si="15"/>
        <v>20230</v>
      </c>
      <c r="G112" s="16">
        <v>697.8</v>
      </c>
      <c r="H112" s="16">
        <v>697.8</v>
      </c>
      <c r="I112" s="16">
        <f t="shared" si="13"/>
        <v>19532.2</v>
      </c>
    </row>
    <row r="113" spans="2:9" ht="12.75">
      <c r="B113" s="13" t="s">
        <v>39</v>
      </c>
      <c r="C113" s="11"/>
      <c r="D113" s="15">
        <v>166854</v>
      </c>
      <c r="E113" s="16">
        <v>150.5</v>
      </c>
      <c r="F113" s="16">
        <f t="shared" si="15"/>
        <v>167004.5</v>
      </c>
      <c r="G113" s="16">
        <v>15563</v>
      </c>
      <c r="H113" s="16">
        <v>13943.5</v>
      </c>
      <c r="I113" s="16">
        <f t="shared" si="13"/>
        <v>151441.5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53170.15</v>
      </c>
      <c r="F138" s="15">
        <f>F139+F140+F141+F142+F143+F145+F146</f>
        <v>53170.15</v>
      </c>
      <c r="G138" s="15">
        <f>SUM(G139:G146)</f>
        <v>0</v>
      </c>
      <c r="H138" s="15">
        <f>SUM(H139:H146)</f>
        <v>0</v>
      </c>
      <c r="I138" s="16">
        <f t="shared" si="13"/>
        <v>53170.15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53170.15</v>
      </c>
      <c r="F146" s="16">
        <f t="shared" si="18"/>
        <v>53170.15</v>
      </c>
      <c r="G146" s="16">
        <v>0</v>
      </c>
      <c r="H146" s="16">
        <v>0</v>
      </c>
      <c r="I146" s="16">
        <f t="shared" si="13"/>
        <v>53170.15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70238632</v>
      </c>
      <c r="E160" s="14">
        <f t="shared" si="21"/>
        <v>1466392.9100000001</v>
      </c>
      <c r="F160" s="14">
        <f t="shared" si="21"/>
        <v>71705024.91</v>
      </c>
      <c r="G160" s="14">
        <f t="shared" si="21"/>
        <v>14303841.71</v>
      </c>
      <c r="H160" s="14">
        <f t="shared" si="21"/>
        <v>13516555.96</v>
      </c>
      <c r="I160" s="14">
        <f t="shared" si="21"/>
        <v>57401183.199999996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2016-12-20T19:53:14Z</cp:lastPrinted>
  <dcterms:created xsi:type="dcterms:W3CDTF">2016-10-11T20:25:15Z</dcterms:created>
  <dcterms:modified xsi:type="dcterms:W3CDTF">2022-05-18T15:19:22Z</dcterms:modified>
  <cp:category/>
  <cp:version/>
  <cp:contentType/>
  <cp:contentStatus/>
</cp:coreProperties>
</file>